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_YMY\"/>
    </mc:Choice>
  </mc:AlternateContent>
  <xr:revisionPtr revIDLastSave="0" documentId="13_ncr:1_{48154538-814F-4457-AD9D-C7E84D5DDA8B}" xr6:coauthVersionLast="47" xr6:coauthVersionMax="47" xr10:uidLastSave="{00000000-0000-0000-0000-000000000000}"/>
  <bookViews>
    <workbookView xWindow="-120" yWindow="-120" windowWidth="20730" windowHeight="11160" activeTab="2" xr2:uid="{F942F8BC-C95C-4B3F-A44D-7B5290FFD231}"/>
  </bookViews>
  <sheets>
    <sheet name="DATA PEGAWAI" sheetId="1" r:id="rId1"/>
    <sheet name="DATA PENERIMA THR" sheetId="2" r:id="rId2"/>
    <sheet name="PEGAWAI TETAP ATAU KONTRAK" sheetId="3" r:id="rId3"/>
  </sheets>
  <externalReferences>
    <externalReference r:id="rId4"/>
  </externalReferences>
  <definedNames>
    <definedName name="daftar_gaji">'[1]DAFT GAJI'!$C$12:$AB$34</definedName>
    <definedName name="PEGAWAI">'DATA PEGAWAI'!$B$3:$G$17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B11" i="3"/>
  <c r="H11" i="3" s="1"/>
  <c r="I10" i="3"/>
  <c r="B10" i="3"/>
  <c r="H9" i="3"/>
  <c r="E10" i="2"/>
  <c r="E11" i="2"/>
  <c r="E12" i="2"/>
  <c r="E13" i="2"/>
  <c r="E14" i="2"/>
  <c r="E15" i="2"/>
  <c r="E16" i="2"/>
  <c r="E17" i="2"/>
  <c r="E18" i="2"/>
  <c r="E19" i="2"/>
  <c r="E9" i="2"/>
  <c r="D9" i="2"/>
  <c r="C9" i="2"/>
  <c r="H9" i="2"/>
  <c r="B10" i="2"/>
  <c r="D10" i="2" s="1"/>
  <c r="B12" i="3" l="1"/>
  <c r="B13" i="3" s="1"/>
  <c r="G9" i="2"/>
  <c r="B14" i="3"/>
  <c r="H13" i="3"/>
  <c r="I12" i="3"/>
  <c r="F10" i="2"/>
  <c r="G10" i="2" s="1"/>
  <c r="C10" i="2"/>
  <c r="I10" i="2"/>
  <c r="B11" i="2"/>
  <c r="D11" i="2" s="1"/>
  <c r="I14" i="3" l="1"/>
  <c r="B15" i="3"/>
  <c r="H11" i="2"/>
  <c r="C11" i="2"/>
  <c r="F11" i="2"/>
  <c r="G11" i="2" s="1"/>
  <c r="B12" i="2"/>
  <c r="D12" i="2" s="1"/>
  <c r="H15" i="3" l="1"/>
  <c r="B16" i="3"/>
  <c r="C12" i="2"/>
  <c r="I12" i="2"/>
  <c r="F12" i="2"/>
  <c r="G12" i="2" s="1"/>
  <c r="B13" i="2"/>
  <c r="D13" i="2" s="1"/>
  <c r="B17" i="3" l="1"/>
  <c r="I16" i="3"/>
  <c r="C13" i="2"/>
  <c r="H13" i="2"/>
  <c r="F13" i="2"/>
  <c r="G13" i="2" s="1"/>
  <c r="B14" i="2"/>
  <c r="D14" i="2" s="1"/>
  <c r="B18" i="3" l="1"/>
  <c r="H17" i="3"/>
  <c r="F14" i="2"/>
  <c r="G14" i="2" s="1"/>
  <c r="C14" i="2"/>
  <c r="I14" i="2"/>
  <c r="B15" i="2"/>
  <c r="D15" i="2" s="1"/>
  <c r="B19" i="3" l="1"/>
  <c r="I18" i="3"/>
  <c r="H15" i="2"/>
  <c r="C15" i="2"/>
  <c r="F15" i="2"/>
  <c r="G15" i="2" s="1"/>
  <c r="B16" i="2"/>
  <c r="D16" i="2" s="1"/>
  <c r="H19" i="3" l="1"/>
  <c r="C16" i="2"/>
  <c r="I16" i="2"/>
  <c r="F16" i="2"/>
  <c r="G16" i="2" s="1"/>
  <c r="B17" i="2"/>
  <c r="D17" i="2" s="1"/>
  <c r="C17" i="2" l="1"/>
  <c r="H17" i="2"/>
  <c r="F17" i="2"/>
  <c r="G17" i="2" s="1"/>
  <c r="B18" i="2"/>
  <c r="D18" i="2" s="1"/>
  <c r="F18" i="2" l="1"/>
  <c r="G18" i="2" s="1"/>
  <c r="C18" i="2"/>
  <c r="I18" i="2"/>
  <c r="B19" i="2"/>
  <c r="D19" i="2" s="1"/>
  <c r="H19" i="2" l="1"/>
  <c r="C19" i="2"/>
  <c r="F19" i="2"/>
  <c r="G19" i="2" s="1"/>
</calcChain>
</file>

<file path=xl/sharedStrings.xml><?xml version="1.0" encoding="utf-8"?>
<sst xmlns="http://schemas.openxmlformats.org/spreadsheetml/2006/main" count="48" uniqueCount="27">
  <si>
    <t>No.</t>
  </si>
  <si>
    <t>ID Pegawai</t>
  </si>
  <si>
    <t>Nama Pegawai</t>
  </si>
  <si>
    <t xml:space="preserve">Status </t>
  </si>
  <si>
    <t>Gol.</t>
  </si>
  <si>
    <t>III d</t>
  </si>
  <si>
    <t>III b</t>
  </si>
  <si>
    <t>III a</t>
  </si>
  <si>
    <t>II d</t>
  </si>
  <si>
    <t>II c</t>
  </si>
  <si>
    <t>I d</t>
  </si>
  <si>
    <t>I c</t>
  </si>
  <si>
    <t>TETAP</t>
  </si>
  <si>
    <t>KONTRAK</t>
  </si>
  <si>
    <t xml:space="preserve">DATA PEGAWAI </t>
  </si>
  <si>
    <t>Kepegawaian</t>
  </si>
  <si>
    <t>DATA PENERIMA TUNJANGAN HARI RAYA(THR)</t>
  </si>
  <si>
    <t>NO</t>
  </si>
  <si>
    <t>NAMA</t>
  </si>
  <si>
    <t>TANDA TANGAN</t>
  </si>
  <si>
    <t>STATUS KEPEGAWAIAN</t>
  </si>
  <si>
    <t>THR PEGAWAI</t>
  </si>
  <si>
    <t>TOTAL GAJI</t>
  </si>
  <si>
    <t>GOL.</t>
  </si>
  <si>
    <t xml:space="preserve">TETAP </t>
  </si>
  <si>
    <t>Total Pegawai</t>
  </si>
  <si>
    <t>&lt;= jika di isi tetap/kontrak maka otomatis data akan terisi sesuai dengan data yang di data penerima thr (sesuai status kepegawaian kontrak atau tetap)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</si>
</sst>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/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9" fontId="8" fillId="2" borderId="4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5" fontId="9" fillId="2" borderId="6" xfId="1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165" fontId="10" fillId="0" borderId="3" xfId="3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vertical="center"/>
    </xf>
    <xf numFmtId="0" fontId="10" fillId="0" borderId="3" xfId="3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18" xfId="3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/>
    <xf numFmtId="165" fontId="10" fillId="0" borderId="7" xfId="3" applyNumberFormat="1" applyFont="1" applyFill="1" applyBorder="1" applyAlignment="1">
      <alignment vertical="center"/>
    </xf>
    <xf numFmtId="165" fontId="7" fillId="0" borderId="0" xfId="1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1" fontId="5" fillId="0" borderId="3" xfId="2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1" fontId="5" fillId="0" borderId="5" xfId="2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4">
    <cellStyle name="Comma" xfId="1" builtinId="3"/>
    <cellStyle name="Comma [0]" xfId="2" builtinId="6"/>
    <cellStyle name="Comma 2" xfId="3" xr:uid="{921FE730-4ACC-40AC-8C66-0024FABE21D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GAJI%202022-V.10.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ETAK SLIP GAJI"/>
      <sheetName val="DATA-PEGAWAI"/>
      <sheetName val="DAFT GAJI"/>
      <sheetName val="REKAP.GAJI"/>
      <sheetName val="RINC HONOR"/>
      <sheetName val="HMP"/>
      <sheetName val="TRANS. PENGURUS"/>
      <sheetName val="DAFT. POTONGAN"/>
      <sheetName val="REKAP.UANG HADIR"/>
      <sheetName val="REKAP KEHADIRAN"/>
      <sheetName val="KEHADIRAN"/>
      <sheetName val="REKAP LEMBUR &amp; DINAS LUAR"/>
      <sheetName val="UANG MAKAN"/>
      <sheetName val="THR"/>
      <sheetName val="NATAL"/>
      <sheetName val="THR IDUL FITRI"/>
      <sheetName val="LEMBUR &amp; DINAS LUAR"/>
      <sheetName val="HONOR KEPANITIAAN"/>
      <sheetName val="HONOR LAIN"/>
      <sheetName val="PhDP-KWI"/>
      <sheetName val="INSENTIF"/>
      <sheetName val="DAFTAR KWI"/>
      <sheetName val="BPJS KES"/>
      <sheetName val="BPJS Tenaker"/>
      <sheetName val="POT.KOPERASI"/>
      <sheetName val="POT.LAPTOP TAB"/>
      <sheetName val="POT.KAS BON"/>
      <sheetName val="POT.CELENGAN"/>
      <sheetName val="PINJ. OPERASIONAL"/>
      <sheetName val="ARISAN"/>
      <sheetName val="POT. LAIN"/>
      <sheetName val="PENDAPATAN KOTOR"/>
      <sheetName val="RINC. POTONGAN"/>
      <sheetName val="MASTER GAJI"/>
      <sheetName val="BUNGA PINJAMAN"/>
      <sheetName val="BUNGA PINJAMAN - 1"/>
      <sheetName val="BUNGA PINJAMAN - 2"/>
      <sheetName val="BUNGA PINJAMAN - 3"/>
      <sheetName val="BUNGA PINJAMAN - 4"/>
      <sheetName val="BUNGA PINJAMAN - 5"/>
      <sheetName val="BUNGA PINJAMAN - 6"/>
      <sheetName val="BUNGA PINJAMAN - 7"/>
      <sheetName val="BUNGA PINJAMAN - 8"/>
      <sheetName val="BUNGA PINJAMAN - 9"/>
      <sheetName val="BUNGA PINJAMAN - 10"/>
      <sheetName val="BUNGA PINJAMAN - 11"/>
      <sheetName val="BUNGA PINJAMAN - 12"/>
      <sheetName val="BUNGA PINJAMAN - 13"/>
      <sheetName val="BUNGA PINJAMAN - 14"/>
      <sheetName val="BUNGA PINJAMAN - 15"/>
      <sheetName val="BUNGA PINJAMAN - 16"/>
    </sheetNames>
    <sheetDataSet>
      <sheetData sheetId="0"/>
      <sheetData sheetId="1"/>
      <sheetData sheetId="2"/>
      <sheetData sheetId="3">
        <row r="12">
          <cell r="C12">
            <v>1</v>
          </cell>
          <cell r="D12" t="str">
            <v>Ari Prasetyani, S.Pd.</v>
          </cell>
          <cell r="E12" t="str">
            <v>TK</v>
          </cell>
          <cell r="F12" t="str">
            <v>TT</v>
          </cell>
          <cell r="G12" t="str">
            <v>III d</v>
          </cell>
          <cell r="H12" t="str">
            <v>Staf Keuangan</v>
          </cell>
          <cell r="I12">
            <v>2132100</v>
          </cell>
          <cell r="J12">
            <v>0</v>
          </cell>
          <cell r="K12">
            <v>135000</v>
          </cell>
          <cell r="L12">
            <v>25000</v>
          </cell>
          <cell r="M12">
            <v>485000</v>
          </cell>
          <cell r="N12">
            <v>645000</v>
          </cell>
          <cell r="O12">
            <v>2777100</v>
          </cell>
          <cell r="P12">
            <v>2125851.2000000002</v>
          </cell>
          <cell r="Q12">
            <v>148809.58400000003</v>
          </cell>
          <cell r="R12">
            <v>63963</v>
          </cell>
          <cell r="S12">
            <v>142850.70000000001</v>
          </cell>
          <cell r="T12">
            <v>138855</v>
          </cell>
          <cell r="U12">
            <v>281705.7</v>
          </cell>
          <cell r="V12">
            <v>2495394.2999999998</v>
          </cell>
          <cell r="W12">
            <v>4500000</v>
          </cell>
          <cell r="X12">
            <v>0</v>
          </cell>
          <cell r="Y12">
            <v>0</v>
          </cell>
          <cell r="Z12">
            <v>355623.28400000004</v>
          </cell>
          <cell r="AA12">
            <v>2421476.716</v>
          </cell>
          <cell r="AB12">
            <v>1</v>
          </cell>
        </row>
        <row r="13">
          <cell r="C13">
            <v>2</v>
          </cell>
          <cell r="D13" t="str">
            <v>M. Rahenda M.G, S.E.</v>
          </cell>
          <cell r="E13" t="str">
            <v>TK</v>
          </cell>
          <cell r="F13" t="str">
            <v>TT</v>
          </cell>
          <cell r="G13" t="str">
            <v>III b</v>
          </cell>
          <cell r="H13" t="str">
            <v>Staf Kesekretariatan</v>
          </cell>
          <cell r="I13">
            <v>1738600</v>
          </cell>
          <cell r="J13">
            <v>0</v>
          </cell>
          <cell r="K13">
            <v>135000</v>
          </cell>
          <cell r="L13">
            <v>25000</v>
          </cell>
          <cell r="M13">
            <v>285000</v>
          </cell>
          <cell r="N13">
            <v>445000</v>
          </cell>
          <cell r="O13">
            <v>2183600</v>
          </cell>
          <cell r="P13">
            <v>1733265.36</v>
          </cell>
          <cell r="Q13">
            <v>121328.57520000002</v>
          </cell>
          <cell r="R13">
            <v>52158</v>
          </cell>
          <cell r="S13">
            <v>116486.20000000001</v>
          </cell>
          <cell r="T13">
            <v>109180</v>
          </cell>
          <cell r="U13">
            <v>225666.2</v>
          </cell>
          <cell r="V13">
            <v>1957933.8</v>
          </cell>
          <cell r="W13">
            <v>4500000</v>
          </cell>
          <cell r="X13">
            <v>0</v>
          </cell>
          <cell r="Y13">
            <v>0</v>
          </cell>
          <cell r="Z13">
            <v>289972.77520000003</v>
          </cell>
          <cell r="AA13">
            <v>1893627.2248</v>
          </cell>
          <cell r="AB13">
            <v>2</v>
          </cell>
        </row>
        <row r="14">
          <cell r="C14">
            <v>3</v>
          </cell>
          <cell r="D14" t="str">
            <v>Gabriel Dwi Yuni N., S.H.</v>
          </cell>
          <cell r="E14" t="str">
            <v>TK</v>
          </cell>
          <cell r="F14" t="str">
            <v>TT</v>
          </cell>
          <cell r="G14" t="str">
            <v>III b</v>
          </cell>
          <cell r="H14" t="str">
            <v>Staf Hukum &amp; Kelembagaan</v>
          </cell>
          <cell r="I14">
            <v>1781200</v>
          </cell>
          <cell r="J14">
            <v>0</v>
          </cell>
          <cell r="K14">
            <v>135000</v>
          </cell>
          <cell r="L14">
            <v>25000</v>
          </cell>
          <cell r="M14">
            <v>285000</v>
          </cell>
          <cell r="N14">
            <v>445000</v>
          </cell>
          <cell r="O14">
            <v>2226200</v>
          </cell>
          <cell r="P14">
            <v>1775849.8</v>
          </cell>
          <cell r="Q14">
            <v>124309.48600000002</v>
          </cell>
          <cell r="R14">
            <v>53436</v>
          </cell>
          <cell r="S14">
            <v>119340.40000000001</v>
          </cell>
          <cell r="T14">
            <v>111310</v>
          </cell>
          <cell r="U14">
            <v>230650.40000000002</v>
          </cell>
          <cell r="V14">
            <v>1995549.6</v>
          </cell>
          <cell r="W14">
            <v>4500000</v>
          </cell>
          <cell r="X14">
            <v>0</v>
          </cell>
          <cell r="Y14">
            <v>0</v>
          </cell>
          <cell r="Z14">
            <v>297085.88600000006</v>
          </cell>
          <cell r="AA14">
            <v>1929114.1140000001</v>
          </cell>
          <cell r="AB14">
            <v>3</v>
          </cell>
        </row>
        <row r="15">
          <cell r="C15">
            <v>4</v>
          </cell>
          <cell r="D15" t="str">
            <v>Felix Arberd Nur. K, S.Sos.</v>
          </cell>
          <cell r="E15" t="str">
            <v>K/-</v>
          </cell>
          <cell r="F15" t="str">
            <v>TT</v>
          </cell>
          <cell r="G15" t="str">
            <v>III a</v>
          </cell>
          <cell r="H15" t="str">
            <v>Staf Kepegawaian</v>
          </cell>
          <cell r="I15">
            <v>1589100</v>
          </cell>
          <cell r="J15">
            <v>158910</v>
          </cell>
          <cell r="K15">
            <v>135000</v>
          </cell>
          <cell r="L15">
            <v>50000</v>
          </cell>
          <cell r="M15">
            <v>340000</v>
          </cell>
          <cell r="N15">
            <v>683910</v>
          </cell>
          <cell r="O15">
            <v>2273010</v>
          </cell>
          <cell r="P15">
            <v>1623152.56</v>
          </cell>
          <cell r="Q15">
            <v>113620.67920000001</v>
          </cell>
          <cell r="R15">
            <v>52440.299999999996</v>
          </cell>
          <cell r="S15">
            <v>117116.67000000001</v>
          </cell>
          <cell r="T15">
            <v>113650.5</v>
          </cell>
          <cell r="U15">
            <v>230767.17</v>
          </cell>
          <cell r="V15">
            <v>2042242.83</v>
          </cell>
          <cell r="W15">
            <v>4875000</v>
          </cell>
          <cell r="X15">
            <v>0</v>
          </cell>
          <cell r="Y15">
            <v>0</v>
          </cell>
          <cell r="Z15">
            <v>283177.64919999999</v>
          </cell>
          <cell r="AA15">
            <v>1989832.3508000001</v>
          </cell>
          <cell r="AB15">
            <v>4</v>
          </cell>
        </row>
        <row r="16">
          <cell r="C16">
            <v>5</v>
          </cell>
          <cell r="D16" t="str">
            <v>Paulus Nugraha, S.Kom.</v>
          </cell>
          <cell r="E16" t="str">
            <v>TK</v>
          </cell>
          <cell r="F16" t="str">
            <v>TT</v>
          </cell>
          <cell r="G16" t="str">
            <v>III a</v>
          </cell>
          <cell r="H16" t="str">
            <v>Staff IT</v>
          </cell>
          <cell r="I16">
            <v>1589100</v>
          </cell>
          <cell r="J16">
            <v>0</v>
          </cell>
          <cell r="K16">
            <v>135000</v>
          </cell>
          <cell r="L16">
            <v>25000</v>
          </cell>
          <cell r="M16">
            <v>285000</v>
          </cell>
          <cell r="N16">
            <v>445000</v>
          </cell>
          <cell r="O16">
            <v>2034100</v>
          </cell>
          <cell r="P16">
            <v>1280681.3999999999</v>
          </cell>
          <cell r="Q16">
            <v>89647.698000000004</v>
          </cell>
          <cell r="R16">
            <v>47673</v>
          </cell>
          <cell r="S16">
            <v>106469.70000000001</v>
          </cell>
          <cell r="T16">
            <v>101705</v>
          </cell>
          <cell r="U16">
            <v>208174.7</v>
          </cell>
          <cell r="V16">
            <v>1825925.3</v>
          </cell>
          <cell r="W16">
            <v>4500000</v>
          </cell>
          <cell r="X16">
            <v>0</v>
          </cell>
          <cell r="Y16">
            <v>0</v>
          </cell>
          <cell r="Z16">
            <v>243790.39800000002</v>
          </cell>
          <cell r="AA16">
            <v>1790309.602</v>
          </cell>
          <cell r="AB16">
            <v>5</v>
          </cell>
        </row>
        <row r="17">
          <cell r="C17">
            <v>6</v>
          </cell>
          <cell r="D17" t="str">
            <v>Leonarda Nolla E., S.Li</v>
          </cell>
          <cell r="E17" t="str">
            <v>TK</v>
          </cell>
          <cell r="F17" t="str">
            <v>CP</v>
          </cell>
          <cell r="G17" t="str">
            <v>II d</v>
          </cell>
          <cell r="H17" t="str">
            <v>Staf Kepegawaian</v>
          </cell>
          <cell r="I17">
            <v>1307100</v>
          </cell>
          <cell r="J17">
            <v>0</v>
          </cell>
          <cell r="K17">
            <v>110000</v>
          </cell>
          <cell r="L17">
            <v>25000</v>
          </cell>
          <cell r="M17">
            <v>275000</v>
          </cell>
          <cell r="N17">
            <v>410000</v>
          </cell>
          <cell r="O17">
            <v>1717100</v>
          </cell>
          <cell r="P17">
            <v>0</v>
          </cell>
          <cell r="Q17">
            <v>0</v>
          </cell>
          <cell r="R17">
            <v>39213</v>
          </cell>
          <cell r="S17">
            <v>87575.700000000012</v>
          </cell>
          <cell r="T17">
            <v>85855</v>
          </cell>
          <cell r="U17">
            <v>173430.7</v>
          </cell>
          <cell r="V17">
            <v>1543669.3</v>
          </cell>
          <cell r="W17">
            <v>4500000</v>
          </cell>
          <cell r="X17">
            <v>0</v>
          </cell>
          <cell r="Y17">
            <v>0</v>
          </cell>
          <cell r="Z17">
            <v>126788.70000000001</v>
          </cell>
          <cell r="AA17">
            <v>1590311.3</v>
          </cell>
          <cell r="AB17">
            <v>6</v>
          </cell>
        </row>
        <row r="18">
          <cell r="C18">
            <v>7</v>
          </cell>
          <cell r="D18" t="str">
            <v>L. Dewi Purnama S.</v>
          </cell>
          <cell r="E18" t="str">
            <v>TK</v>
          </cell>
          <cell r="F18" t="str">
            <v>TT</v>
          </cell>
          <cell r="G18" t="str">
            <v>II c</v>
          </cell>
          <cell r="H18" t="str">
            <v>Staf Kepegawaian</v>
          </cell>
          <cell r="I18">
            <v>1498600</v>
          </cell>
          <cell r="J18">
            <v>0</v>
          </cell>
          <cell r="K18">
            <v>110000</v>
          </cell>
          <cell r="L18">
            <v>25000</v>
          </cell>
          <cell r="M18">
            <v>275000</v>
          </cell>
          <cell r="N18">
            <v>410000</v>
          </cell>
          <cell r="O18">
            <v>1908600</v>
          </cell>
          <cell r="P18">
            <v>1433376.52</v>
          </cell>
          <cell r="Q18">
            <v>100336.3564</v>
          </cell>
          <cell r="R18">
            <v>44958</v>
          </cell>
          <cell r="S18">
            <v>100406.20000000001</v>
          </cell>
          <cell r="T18">
            <v>95430</v>
          </cell>
          <cell r="U18">
            <v>195836.2</v>
          </cell>
          <cell r="V18">
            <v>1712763.8</v>
          </cell>
          <cell r="W18">
            <v>4500000</v>
          </cell>
          <cell r="X18">
            <v>0</v>
          </cell>
          <cell r="Y18">
            <v>0</v>
          </cell>
          <cell r="Z18">
            <v>245700.5564</v>
          </cell>
          <cell r="AA18">
            <v>1662899.4435999999</v>
          </cell>
          <cell r="AB18">
            <v>7</v>
          </cell>
        </row>
        <row r="19">
          <cell r="C19">
            <v>8</v>
          </cell>
          <cell r="D19" t="str">
            <v>H. Herucahyo N.</v>
          </cell>
          <cell r="E19" t="str">
            <v>K/3</v>
          </cell>
          <cell r="F19" t="str">
            <v>TT</v>
          </cell>
          <cell r="G19" t="str">
            <v>I d</v>
          </cell>
          <cell r="H19" t="str">
            <v>Satpam</v>
          </cell>
          <cell r="I19">
            <v>1291500</v>
          </cell>
          <cell r="J19">
            <v>206640</v>
          </cell>
          <cell r="K19">
            <v>80000</v>
          </cell>
          <cell r="L19">
            <v>125000</v>
          </cell>
          <cell r="M19">
            <v>295000</v>
          </cell>
          <cell r="N19">
            <v>706640</v>
          </cell>
          <cell r="O19">
            <v>1998140</v>
          </cell>
          <cell r="P19">
            <v>1492990.9607040002</v>
          </cell>
          <cell r="Q19">
            <v>104509.36724928003</v>
          </cell>
          <cell r="R19">
            <v>44944.2</v>
          </cell>
          <cell r="S19">
            <v>100375.38</v>
          </cell>
          <cell r="T19">
            <v>99907</v>
          </cell>
          <cell r="U19">
            <v>200282.38</v>
          </cell>
          <cell r="V19">
            <v>1797857.62</v>
          </cell>
          <cell r="W19">
            <v>6000000</v>
          </cell>
          <cell r="X19">
            <v>0</v>
          </cell>
          <cell r="Y19">
            <v>0</v>
          </cell>
          <cell r="Z19">
            <v>249828.94724928003</v>
          </cell>
          <cell r="AA19">
            <v>1748311.0527507199</v>
          </cell>
          <cell r="AB19">
            <v>8</v>
          </cell>
        </row>
        <row r="20">
          <cell r="C20">
            <v>9</v>
          </cell>
          <cell r="D20" t="str">
            <v>David Kasidi</v>
          </cell>
          <cell r="E20" t="str">
            <v>K/2</v>
          </cell>
          <cell r="F20" t="str">
            <v>TT</v>
          </cell>
          <cell r="G20" t="str">
            <v>I d</v>
          </cell>
          <cell r="H20" t="str">
            <v>Pegawai</v>
          </cell>
          <cell r="I20">
            <v>1260700</v>
          </cell>
          <cell r="J20">
            <v>176498.00000000003</v>
          </cell>
          <cell r="K20">
            <v>80000</v>
          </cell>
          <cell r="L20">
            <v>100000</v>
          </cell>
          <cell r="M20">
            <v>0</v>
          </cell>
          <cell r="N20">
            <v>356498</v>
          </cell>
          <cell r="O20">
            <v>1617198</v>
          </cell>
          <cell r="P20">
            <v>1408482.0384</v>
          </cell>
          <cell r="Q20">
            <v>98593.742688000013</v>
          </cell>
          <cell r="R20">
            <v>43115.939999999995</v>
          </cell>
          <cell r="S20">
            <v>96292.266000000003</v>
          </cell>
          <cell r="T20">
            <v>80859.900000000009</v>
          </cell>
          <cell r="U20">
            <v>177152.16600000003</v>
          </cell>
          <cell r="V20">
            <v>1440045.834</v>
          </cell>
          <cell r="W20">
            <v>5625000</v>
          </cell>
          <cell r="X20">
            <v>0</v>
          </cell>
          <cell r="Y20">
            <v>0</v>
          </cell>
          <cell r="Z20">
            <v>238001.948688</v>
          </cell>
          <cell r="AA20">
            <v>1379196.051312</v>
          </cell>
          <cell r="AB20">
            <v>9</v>
          </cell>
        </row>
        <row r="21">
          <cell r="C21">
            <v>10</v>
          </cell>
          <cell r="D21" t="str">
            <v>Sutrisno</v>
          </cell>
          <cell r="E21" t="str">
            <v>K/1</v>
          </cell>
          <cell r="F21" t="str">
            <v>TT</v>
          </cell>
          <cell r="G21" t="str">
            <v>I d</v>
          </cell>
          <cell r="H21" t="str">
            <v>Driver</v>
          </cell>
          <cell r="I21">
            <v>1260700</v>
          </cell>
          <cell r="J21">
            <v>151284</v>
          </cell>
          <cell r="K21">
            <v>80000</v>
          </cell>
          <cell r="L21">
            <v>75000</v>
          </cell>
          <cell r="M21">
            <v>0</v>
          </cell>
          <cell r="N21">
            <v>306284</v>
          </cell>
          <cell r="O21">
            <v>1566984</v>
          </cell>
          <cell r="P21">
            <v>0</v>
          </cell>
          <cell r="Q21">
            <v>0</v>
          </cell>
          <cell r="R21">
            <v>42359.519999999997</v>
          </cell>
          <cell r="S21">
            <v>94602.928</v>
          </cell>
          <cell r="T21">
            <v>78349.2</v>
          </cell>
          <cell r="U21">
            <v>172952.128</v>
          </cell>
          <cell r="V21">
            <v>1394031.872</v>
          </cell>
          <cell r="W21">
            <v>5250000</v>
          </cell>
          <cell r="X21">
            <v>0</v>
          </cell>
          <cell r="Y21">
            <v>0</v>
          </cell>
          <cell r="Z21">
            <v>136962.448</v>
          </cell>
          <cell r="AA21">
            <v>1430021.5519999999</v>
          </cell>
          <cell r="AB21">
            <v>10</v>
          </cell>
        </row>
        <row r="22">
          <cell r="C22">
            <v>11</v>
          </cell>
          <cell r="D22" t="str">
            <v>Bernadus Suripno</v>
          </cell>
          <cell r="E22" t="str">
            <v>K/-</v>
          </cell>
          <cell r="F22" t="str">
            <v>TT</v>
          </cell>
          <cell r="G22" t="str">
            <v>I c</v>
          </cell>
          <cell r="H22" t="str">
            <v>Satpam</v>
          </cell>
          <cell r="I22">
            <v>1180500</v>
          </cell>
          <cell r="J22">
            <v>118050</v>
          </cell>
          <cell r="K22">
            <v>80000</v>
          </cell>
          <cell r="L22">
            <v>50000</v>
          </cell>
          <cell r="M22">
            <v>195000</v>
          </cell>
          <cell r="N22">
            <v>443050</v>
          </cell>
          <cell r="O22">
            <v>1623550</v>
          </cell>
          <cell r="P22">
            <v>1298550</v>
          </cell>
          <cell r="Q22">
            <v>90898.500000000015</v>
          </cell>
          <cell r="R22">
            <v>38956.5</v>
          </cell>
          <cell r="S22">
            <v>87002.85</v>
          </cell>
          <cell r="T22">
            <v>81177.5</v>
          </cell>
          <cell r="U22">
            <v>168180.35</v>
          </cell>
          <cell r="V22">
            <v>1455369.65</v>
          </cell>
          <cell r="W22">
            <v>4875000</v>
          </cell>
          <cell r="X22">
            <v>0</v>
          </cell>
          <cell r="Y22">
            <v>0</v>
          </cell>
          <cell r="Z22">
            <v>216857.85000000003</v>
          </cell>
          <cell r="AA22">
            <v>1406692.15</v>
          </cell>
          <cell r="AB22">
            <v>11</v>
          </cell>
        </row>
        <row r="23">
          <cell r="C23">
            <v>12</v>
          </cell>
          <cell r="D23" t="str">
            <v>Charles Limbong</v>
          </cell>
          <cell r="E23" t="str">
            <v>K/3</v>
          </cell>
          <cell r="F23" t="str">
            <v>TT</v>
          </cell>
          <cell r="G23" t="str">
            <v>I b</v>
          </cell>
          <cell r="H23" t="str">
            <v>Satpam</v>
          </cell>
          <cell r="I23">
            <v>1209600</v>
          </cell>
          <cell r="J23">
            <v>193536</v>
          </cell>
          <cell r="K23">
            <v>80000</v>
          </cell>
          <cell r="L23">
            <v>125000</v>
          </cell>
          <cell r="M23">
            <v>195000</v>
          </cell>
          <cell r="N23">
            <v>593536</v>
          </cell>
          <cell r="O23">
            <v>1803136</v>
          </cell>
          <cell r="P23">
            <v>1398783.1232</v>
          </cell>
          <cell r="Q23">
            <v>97914.818624000007</v>
          </cell>
          <cell r="R23">
            <v>42094.080000000002</v>
          </cell>
          <cell r="S23">
            <v>94010.112000000008</v>
          </cell>
          <cell r="T23">
            <v>90156.800000000003</v>
          </cell>
          <cell r="U23">
            <v>184166.91200000001</v>
          </cell>
          <cell r="V23">
            <v>1618969.088</v>
          </cell>
          <cell r="W23">
            <v>6000000</v>
          </cell>
          <cell r="X23">
            <v>0</v>
          </cell>
          <cell r="Y23">
            <v>0</v>
          </cell>
          <cell r="Z23">
            <v>234019.01062400005</v>
          </cell>
          <cell r="AA23">
            <v>1569116.9893759999</v>
          </cell>
          <cell r="AB23">
            <v>12</v>
          </cell>
        </row>
        <row r="24">
          <cell r="C24">
            <v>13</v>
          </cell>
          <cell r="D24" t="str">
            <v>Uuh Haryanto</v>
          </cell>
          <cell r="E24" t="str">
            <v>TK</v>
          </cell>
          <cell r="F24" t="str">
            <v>TT</v>
          </cell>
          <cell r="G24" t="str">
            <v>I a</v>
          </cell>
          <cell r="H24" t="str">
            <v>Pegawai</v>
          </cell>
          <cell r="I24">
            <v>998100</v>
          </cell>
          <cell r="J24">
            <v>0</v>
          </cell>
          <cell r="K24">
            <v>80000</v>
          </cell>
          <cell r="L24">
            <v>25000</v>
          </cell>
          <cell r="M24">
            <v>0</v>
          </cell>
          <cell r="N24">
            <v>105000</v>
          </cell>
          <cell r="O24">
            <v>1103100</v>
          </cell>
          <cell r="P24">
            <v>0</v>
          </cell>
          <cell r="Q24">
            <v>0</v>
          </cell>
          <cell r="R24">
            <v>29943</v>
          </cell>
          <cell r="S24">
            <v>66872.7</v>
          </cell>
          <cell r="T24">
            <v>55155</v>
          </cell>
          <cell r="U24">
            <v>122027.7</v>
          </cell>
          <cell r="V24">
            <v>981072.3</v>
          </cell>
          <cell r="W24">
            <v>4500000</v>
          </cell>
          <cell r="X24">
            <v>0</v>
          </cell>
          <cell r="Y24">
            <v>0</v>
          </cell>
          <cell r="Z24">
            <v>96815.7</v>
          </cell>
          <cell r="AA24">
            <v>1006284.3</v>
          </cell>
          <cell r="AB24">
            <v>13</v>
          </cell>
        </row>
        <row r="25">
          <cell r="C25">
            <v>14</v>
          </cell>
          <cell r="D25" t="str">
            <v>Rahel Tirta Azarya, S.Ak.</v>
          </cell>
          <cell r="E25" t="str">
            <v>TK</v>
          </cell>
          <cell r="F25" t="str">
            <v>HMP</v>
          </cell>
          <cell r="G25" t="str">
            <v>-</v>
          </cell>
          <cell r="H25" t="str">
            <v>Staf Keuangan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1000000</v>
          </cell>
          <cell r="N25">
            <v>1000000</v>
          </cell>
          <cell r="O25">
            <v>1000000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50000</v>
          </cell>
          <cell r="U25">
            <v>50000</v>
          </cell>
          <cell r="V25">
            <v>950000</v>
          </cell>
          <cell r="W25">
            <v>4500000</v>
          </cell>
          <cell r="X25">
            <v>0</v>
          </cell>
          <cell r="Y25">
            <v>0</v>
          </cell>
          <cell r="Z25">
            <v>0</v>
          </cell>
          <cell r="AA25">
            <v>1000000</v>
          </cell>
          <cell r="AB25">
            <v>14</v>
          </cell>
        </row>
        <row r="26">
          <cell r="C26">
            <v>15</v>
          </cell>
          <cell r="D26" t="str">
            <v>Laurentius Mija</v>
          </cell>
          <cell r="E26" t="str">
            <v>K/2</v>
          </cell>
          <cell r="F26" t="str">
            <v>HL</v>
          </cell>
          <cell r="G26" t="str">
            <v>-</v>
          </cell>
          <cell r="H26" t="str">
            <v>Staf Sarana &amp; Prasarana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1000000</v>
          </cell>
          <cell r="N26">
            <v>1000000</v>
          </cell>
          <cell r="O26">
            <v>1000000</v>
          </cell>
          <cell r="P26">
            <v>0</v>
          </cell>
          <cell r="Q26">
            <v>0</v>
          </cell>
          <cell r="R26">
            <v>0</v>
          </cell>
          <cell r="S26">
            <v>57000</v>
          </cell>
          <cell r="T26">
            <v>50000</v>
          </cell>
          <cell r="U26">
            <v>107000</v>
          </cell>
          <cell r="V26">
            <v>893000</v>
          </cell>
          <cell r="W26">
            <v>5625000</v>
          </cell>
          <cell r="X26">
            <v>0</v>
          </cell>
          <cell r="Y26">
            <v>0</v>
          </cell>
          <cell r="Z26">
            <v>57000</v>
          </cell>
          <cell r="AA26">
            <v>943000</v>
          </cell>
          <cell r="AB26">
            <v>15</v>
          </cell>
        </row>
        <row r="27">
          <cell r="C27">
            <v>16</v>
          </cell>
          <cell r="D27" t="str">
            <v>M. Budiono</v>
          </cell>
          <cell r="E27" t="str">
            <v>K/2</v>
          </cell>
          <cell r="F27" t="str">
            <v>HL</v>
          </cell>
          <cell r="G27" t="str">
            <v>-</v>
          </cell>
          <cell r="H27" t="str">
            <v>Staf Keuangan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2000000</v>
          </cell>
          <cell r="N27">
            <v>2000000</v>
          </cell>
          <cell r="O27">
            <v>2000000</v>
          </cell>
          <cell r="P27">
            <v>0</v>
          </cell>
          <cell r="Q27">
            <v>0</v>
          </cell>
          <cell r="R27">
            <v>0</v>
          </cell>
          <cell r="S27">
            <v>114000</v>
          </cell>
          <cell r="T27">
            <v>100000</v>
          </cell>
          <cell r="U27">
            <v>214000</v>
          </cell>
          <cell r="V27">
            <v>1786000</v>
          </cell>
          <cell r="W27">
            <v>5625000</v>
          </cell>
          <cell r="X27">
            <v>0</v>
          </cell>
          <cell r="Y27">
            <v>0</v>
          </cell>
          <cell r="Z27">
            <v>114000</v>
          </cell>
          <cell r="AA27">
            <v>1886000</v>
          </cell>
          <cell r="AB27">
            <v>16</v>
          </cell>
        </row>
        <row r="28">
          <cell r="C28">
            <v>17</v>
          </cell>
          <cell r="D28" t="str">
            <v>RD. S. Sri Haryono. P., S.S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Ketua Pengurus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5000000</v>
          </cell>
          <cell r="N28">
            <v>5000000</v>
          </cell>
          <cell r="O28">
            <v>5000000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5000000</v>
          </cell>
          <cell r="AB28">
            <v>17</v>
          </cell>
        </row>
        <row r="29">
          <cell r="C29">
            <v>18</v>
          </cell>
          <cell r="D29" t="str">
            <v>Drs. Elizabeth Doniyanti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Bendahara</v>
          </cell>
          <cell r="J29">
            <v>0</v>
          </cell>
          <cell r="K29">
            <v>0</v>
          </cell>
          <cell r="L29">
            <v>0</v>
          </cell>
          <cell r="M29">
            <v>2000000</v>
          </cell>
          <cell r="N29">
            <v>2000000</v>
          </cell>
          <cell r="O29">
            <v>2000000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2000000</v>
          </cell>
          <cell r="AB29">
            <v>18</v>
          </cell>
        </row>
        <row r="30">
          <cell r="C30">
            <v>19</v>
          </cell>
          <cell r="D30" t="str">
            <v>Drs. Linda Elfrida Panjaitan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Sekretaris</v>
          </cell>
          <cell r="J30">
            <v>0</v>
          </cell>
          <cell r="K30">
            <v>0</v>
          </cell>
          <cell r="L30">
            <v>0</v>
          </cell>
          <cell r="M30">
            <v>2000000</v>
          </cell>
          <cell r="N30">
            <v>2000000</v>
          </cell>
          <cell r="O30">
            <v>2000000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2000000</v>
          </cell>
          <cell r="AB30">
            <v>19</v>
          </cell>
        </row>
        <row r="34">
          <cell r="M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 t="str">
            <v xml:space="preserve"> </v>
          </cell>
          <cell r="Z34" t="str">
            <v xml:space="preserve"> </v>
          </cell>
          <cell r="AA34" t="str">
            <v xml:space="preserve"> </v>
          </cell>
          <cell r="AB34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72AF-8133-43C0-89AA-FEFCD1B3FF45}">
  <sheetPr codeName="Sheet1"/>
  <dimension ref="B1:G18"/>
  <sheetViews>
    <sheetView workbookViewId="0">
      <selection activeCell="E9" sqref="E9"/>
    </sheetView>
  </sheetViews>
  <sheetFormatPr defaultRowHeight="15" x14ac:dyDescent="0.25"/>
  <cols>
    <col min="1" max="1" width="9.140625" style="3"/>
    <col min="2" max="2" width="4.140625" style="3" customWidth="1"/>
    <col min="3" max="3" width="12.85546875" style="3" customWidth="1"/>
    <col min="4" max="4" width="24.85546875" style="3" customWidth="1"/>
    <col min="5" max="5" width="18" style="3" customWidth="1"/>
    <col min="6" max="6" width="12.28515625" style="3" customWidth="1"/>
    <col min="7" max="7" width="19" style="3" customWidth="1"/>
    <col min="8" max="16384" width="9.140625" style="3"/>
  </cols>
  <sheetData>
    <row r="1" spans="2:7" ht="18.75" x14ac:dyDescent="0.25">
      <c r="B1" s="36" t="s">
        <v>14</v>
      </c>
      <c r="C1" s="36"/>
      <c r="D1" s="36"/>
      <c r="E1" s="36"/>
      <c r="F1" s="36"/>
      <c r="G1" s="36"/>
    </row>
    <row r="2" spans="2:7" x14ac:dyDescent="0.25">
      <c r="B2" s="24"/>
      <c r="C2" s="24"/>
      <c r="D2" s="25"/>
      <c r="E2" s="25"/>
      <c r="F2" s="25"/>
      <c r="G2" s="25"/>
    </row>
    <row r="3" spans="2:7" x14ac:dyDescent="0.25">
      <c r="B3" s="35" t="s">
        <v>0</v>
      </c>
      <c r="C3" s="37" t="s">
        <v>1</v>
      </c>
      <c r="D3" s="35" t="s">
        <v>2</v>
      </c>
      <c r="E3" s="26" t="s">
        <v>3</v>
      </c>
      <c r="F3" s="35" t="s">
        <v>4</v>
      </c>
      <c r="G3" s="35" t="s">
        <v>25</v>
      </c>
    </row>
    <row r="4" spans="2:7" x14ac:dyDescent="0.25">
      <c r="B4" s="35"/>
      <c r="C4" s="38"/>
      <c r="D4" s="35"/>
      <c r="E4" s="26" t="s">
        <v>15</v>
      </c>
      <c r="F4" s="35"/>
      <c r="G4" s="35"/>
    </row>
    <row r="5" spans="2:7" x14ac:dyDescent="0.25"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</row>
    <row r="6" spans="2:7" x14ac:dyDescent="0.25">
      <c r="B6" s="28"/>
      <c r="C6" s="28"/>
      <c r="D6" s="28"/>
      <c r="E6" s="28"/>
      <c r="F6" s="28"/>
      <c r="G6" s="28"/>
    </row>
    <row r="7" spans="2:7" x14ac:dyDescent="0.25">
      <c r="B7" s="29">
        <v>1</v>
      </c>
      <c r="C7" s="29"/>
      <c r="D7" s="30"/>
      <c r="E7" s="30" t="s">
        <v>12</v>
      </c>
      <c r="F7" s="1" t="s">
        <v>5</v>
      </c>
      <c r="G7" s="31">
        <v>2132100</v>
      </c>
    </row>
    <row r="8" spans="2:7" x14ac:dyDescent="0.25">
      <c r="B8" s="29">
        <v>2</v>
      </c>
      <c r="C8" s="29"/>
      <c r="D8" s="30"/>
      <c r="E8" s="30" t="s">
        <v>12</v>
      </c>
      <c r="F8" s="1" t="s">
        <v>6</v>
      </c>
      <c r="G8" s="31">
        <v>1738600</v>
      </c>
    </row>
    <row r="9" spans="2:7" x14ac:dyDescent="0.25">
      <c r="B9" s="29">
        <v>3</v>
      </c>
      <c r="C9" s="29"/>
      <c r="D9" s="30"/>
      <c r="E9" s="30" t="s">
        <v>12</v>
      </c>
      <c r="F9" s="1" t="s">
        <v>6</v>
      </c>
      <c r="G9" s="31">
        <v>1781200</v>
      </c>
    </row>
    <row r="10" spans="2:7" x14ac:dyDescent="0.25">
      <c r="B10" s="29">
        <v>4</v>
      </c>
      <c r="C10" s="29"/>
      <c r="D10" s="30"/>
      <c r="E10" s="30" t="s">
        <v>13</v>
      </c>
      <c r="F10" s="1" t="s">
        <v>7</v>
      </c>
      <c r="G10" s="31">
        <v>1589100</v>
      </c>
    </row>
    <row r="11" spans="2:7" x14ac:dyDescent="0.25">
      <c r="B11" s="29">
        <v>5</v>
      </c>
      <c r="C11" s="29"/>
      <c r="D11" s="30"/>
      <c r="E11" s="30" t="s">
        <v>12</v>
      </c>
      <c r="F11" s="1" t="s">
        <v>7</v>
      </c>
      <c r="G11" s="31">
        <v>1589100</v>
      </c>
    </row>
    <row r="12" spans="2:7" x14ac:dyDescent="0.25">
      <c r="B12" s="29">
        <v>6</v>
      </c>
      <c r="C12" s="29"/>
      <c r="D12" s="30"/>
      <c r="E12" s="30" t="s">
        <v>13</v>
      </c>
      <c r="F12" s="30" t="s">
        <v>8</v>
      </c>
      <c r="G12" s="31">
        <v>1307100</v>
      </c>
    </row>
    <row r="13" spans="2:7" x14ac:dyDescent="0.25">
      <c r="B13" s="29">
        <v>7</v>
      </c>
      <c r="C13" s="29"/>
      <c r="D13" s="30"/>
      <c r="E13" s="30" t="s">
        <v>12</v>
      </c>
      <c r="F13" s="30" t="s">
        <v>9</v>
      </c>
      <c r="G13" s="31">
        <v>1498600</v>
      </c>
    </row>
    <row r="14" spans="2:7" x14ac:dyDescent="0.25">
      <c r="B14" s="29">
        <v>8</v>
      </c>
      <c r="C14" s="29"/>
      <c r="D14" s="30"/>
      <c r="E14" s="30" t="s">
        <v>13</v>
      </c>
      <c r="F14" s="1" t="s">
        <v>10</v>
      </c>
      <c r="G14" s="31">
        <v>1291500</v>
      </c>
    </row>
    <row r="15" spans="2:7" x14ac:dyDescent="0.25">
      <c r="B15" s="29">
        <v>9</v>
      </c>
      <c r="C15" s="29"/>
      <c r="D15" s="30"/>
      <c r="E15" s="30" t="s">
        <v>13</v>
      </c>
      <c r="F15" s="1" t="s">
        <v>10</v>
      </c>
      <c r="G15" s="31">
        <v>1260700</v>
      </c>
    </row>
    <row r="16" spans="2:7" x14ac:dyDescent="0.25">
      <c r="B16" s="29">
        <v>10</v>
      </c>
      <c r="C16" s="29"/>
      <c r="D16" s="30"/>
      <c r="E16" s="30" t="s">
        <v>13</v>
      </c>
      <c r="F16" s="1" t="s">
        <v>10</v>
      </c>
      <c r="G16" s="31">
        <v>1260700</v>
      </c>
    </row>
    <row r="17" spans="2:7" ht="15.75" thickBot="1" x14ac:dyDescent="0.3">
      <c r="B17" s="32">
        <v>11</v>
      </c>
      <c r="C17" s="32"/>
      <c r="D17" s="33"/>
      <c r="E17" s="33" t="s">
        <v>12</v>
      </c>
      <c r="F17" s="2" t="s">
        <v>11</v>
      </c>
      <c r="G17" s="34">
        <v>1180500</v>
      </c>
    </row>
    <row r="18" spans="2:7" ht="15.75" thickTop="1" x14ac:dyDescent="0.25"/>
  </sheetData>
  <mergeCells count="6">
    <mergeCell ref="D3:D4"/>
    <mergeCell ref="F3:F4"/>
    <mergeCell ref="G3:G4"/>
    <mergeCell ref="B1:G1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5A98-4D71-43B9-AEBB-D5AEF8F5DE31}">
  <sheetPr codeName="Sheet2"/>
  <dimension ref="B2:I21"/>
  <sheetViews>
    <sheetView workbookViewId="0">
      <selection activeCell="D4" sqref="D4:D6"/>
    </sheetView>
  </sheetViews>
  <sheetFormatPr defaultRowHeight="15" x14ac:dyDescent="0.25"/>
  <cols>
    <col min="1" max="1" width="9.140625" style="3"/>
    <col min="2" max="2" width="4.5703125" style="3" customWidth="1"/>
    <col min="3" max="3" width="25.5703125" style="3" customWidth="1"/>
    <col min="4" max="4" width="14.42578125" style="3" customWidth="1"/>
    <col min="5" max="5" width="12.28515625" style="3" customWidth="1"/>
    <col min="6" max="7" width="18.42578125" style="3" customWidth="1"/>
    <col min="8" max="16384" width="9.140625" style="3"/>
  </cols>
  <sheetData>
    <row r="2" spans="2:9" ht="15.75" x14ac:dyDescent="0.25">
      <c r="B2" s="5"/>
      <c r="C2" s="6" t="s">
        <v>16</v>
      </c>
      <c r="D2" s="6"/>
      <c r="E2" s="6"/>
      <c r="F2" s="6"/>
      <c r="G2" s="6"/>
    </row>
    <row r="3" spans="2:9" ht="15.75" x14ac:dyDescent="0.25">
      <c r="B3" s="6"/>
      <c r="C3" s="6"/>
      <c r="D3" s="6"/>
      <c r="E3" s="6"/>
      <c r="F3" s="7"/>
      <c r="G3" s="23"/>
    </row>
    <row r="4" spans="2:9" x14ac:dyDescent="0.25">
      <c r="B4" s="52" t="s">
        <v>17</v>
      </c>
      <c r="C4" s="52" t="s">
        <v>18</v>
      </c>
      <c r="D4" s="39" t="s">
        <v>20</v>
      </c>
      <c r="E4" s="39" t="s">
        <v>23</v>
      </c>
      <c r="F4" s="52" t="s">
        <v>22</v>
      </c>
      <c r="G4" s="52" t="s">
        <v>21</v>
      </c>
      <c r="H4" s="46" t="s">
        <v>19</v>
      </c>
      <c r="I4" s="47"/>
    </row>
    <row r="5" spans="2:9" x14ac:dyDescent="0.25">
      <c r="B5" s="53"/>
      <c r="C5" s="53"/>
      <c r="D5" s="40"/>
      <c r="E5" s="40"/>
      <c r="F5" s="53"/>
      <c r="G5" s="53"/>
      <c r="H5" s="48"/>
      <c r="I5" s="49"/>
    </row>
    <row r="6" spans="2:9" x14ac:dyDescent="0.25">
      <c r="B6" s="54"/>
      <c r="C6" s="54"/>
      <c r="D6" s="41"/>
      <c r="E6" s="41"/>
      <c r="F6" s="54"/>
      <c r="G6" s="8"/>
      <c r="H6" s="50"/>
      <c r="I6" s="51"/>
    </row>
    <row r="7" spans="2:9" ht="15.75" thickBot="1" x14ac:dyDescent="0.3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42">
        <v>7</v>
      </c>
      <c r="I7" s="43"/>
    </row>
    <row r="8" spans="2:9" ht="15.75" thickTop="1" x14ac:dyDescent="0.25">
      <c r="B8" s="10"/>
      <c r="C8" s="10"/>
      <c r="D8" s="10"/>
      <c r="E8" s="10"/>
      <c r="F8" s="10"/>
      <c r="G8" s="11"/>
      <c r="H8" s="10"/>
      <c r="I8" s="10"/>
    </row>
    <row r="9" spans="2:9" x14ac:dyDescent="0.25">
      <c r="B9" s="12">
        <v>1</v>
      </c>
      <c r="C9" s="13">
        <f t="shared" ref="C9:C19" si="0">VLOOKUP(B9,PEGAWAI,2)</f>
        <v>0</v>
      </c>
      <c r="D9" s="14" t="str">
        <f t="shared" ref="D9:D19" si="1">VLOOKUP(B9,PEGAWAI,4)</f>
        <v>TETAP</v>
      </c>
      <c r="E9" s="14" t="str">
        <f t="shared" ref="E9:E19" si="2">VLOOKUP(B9,PEGAWAI,5)</f>
        <v>III d</v>
      </c>
      <c r="F9" s="15">
        <f t="shared" ref="F9:F19" si="3">VLOOKUP(B9,PEGAWAI,6)</f>
        <v>2132100</v>
      </c>
      <c r="G9" s="16">
        <f>IF(D9="KONTRAK",F9*80%,F9*50%)</f>
        <v>1066050</v>
      </c>
      <c r="H9" s="17">
        <f>B9</f>
        <v>1</v>
      </c>
      <c r="I9" s="17"/>
    </row>
    <row r="10" spans="2:9" x14ac:dyDescent="0.25">
      <c r="B10" s="12">
        <f t="shared" ref="B10:B19" si="4">B9+1</f>
        <v>2</v>
      </c>
      <c r="C10" s="13">
        <f t="shared" si="0"/>
        <v>0</v>
      </c>
      <c r="D10" s="14" t="str">
        <f t="shared" si="1"/>
        <v>TETAP</v>
      </c>
      <c r="E10" s="14" t="str">
        <f t="shared" si="2"/>
        <v>III b</v>
      </c>
      <c r="F10" s="15">
        <f t="shared" si="3"/>
        <v>1738600</v>
      </c>
      <c r="G10" s="16">
        <f t="shared" ref="G10:G19" si="5">IF(D10="KONTRAK",F10*80%,F10*50%)</f>
        <v>869300</v>
      </c>
      <c r="H10" s="17"/>
      <c r="I10" s="17">
        <f>B10</f>
        <v>2</v>
      </c>
    </row>
    <row r="11" spans="2:9" x14ac:dyDescent="0.25">
      <c r="B11" s="12">
        <f t="shared" si="4"/>
        <v>3</v>
      </c>
      <c r="C11" s="13">
        <f t="shared" si="0"/>
        <v>0</v>
      </c>
      <c r="D11" s="14" t="str">
        <f t="shared" si="1"/>
        <v>TETAP</v>
      </c>
      <c r="E11" s="14" t="str">
        <f t="shared" si="2"/>
        <v>III b</v>
      </c>
      <c r="F11" s="15">
        <f t="shared" si="3"/>
        <v>1781200</v>
      </c>
      <c r="G11" s="16">
        <f t="shared" si="5"/>
        <v>890600</v>
      </c>
      <c r="H11" s="17">
        <f t="shared" ref="H11" si="6">B11</f>
        <v>3</v>
      </c>
      <c r="I11" s="17"/>
    </row>
    <row r="12" spans="2:9" x14ac:dyDescent="0.25">
      <c r="B12" s="12">
        <f t="shared" si="4"/>
        <v>4</v>
      </c>
      <c r="C12" s="13">
        <f t="shared" si="0"/>
        <v>0</v>
      </c>
      <c r="D12" s="14" t="str">
        <f t="shared" si="1"/>
        <v>KONTRAK</v>
      </c>
      <c r="E12" s="14" t="str">
        <f t="shared" si="2"/>
        <v>III a</v>
      </c>
      <c r="F12" s="15">
        <f t="shared" si="3"/>
        <v>1589100</v>
      </c>
      <c r="G12" s="16">
        <f t="shared" si="5"/>
        <v>1271280</v>
      </c>
      <c r="H12" s="17"/>
      <c r="I12" s="17">
        <f t="shared" ref="I12" si="7">B12</f>
        <v>4</v>
      </c>
    </row>
    <row r="13" spans="2:9" x14ac:dyDescent="0.25">
      <c r="B13" s="12">
        <f t="shared" si="4"/>
        <v>5</v>
      </c>
      <c r="C13" s="13">
        <f t="shared" si="0"/>
        <v>0</v>
      </c>
      <c r="D13" s="14" t="str">
        <f t="shared" si="1"/>
        <v>TETAP</v>
      </c>
      <c r="E13" s="14" t="str">
        <f t="shared" si="2"/>
        <v>III a</v>
      </c>
      <c r="F13" s="15">
        <f t="shared" si="3"/>
        <v>1589100</v>
      </c>
      <c r="G13" s="16">
        <f t="shared" si="5"/>
        <v>794550</v>
      </c>
      <c r="H13" s="17">
        <f t="shared" ref="H13" si="8">B13</f>
        <v>5</v>
      </c>
      <c r="I13" s="17"/>
    </row>
    <row r="14" spans="2:9" x14ac:dyDescent="0.25">
      <c r="B14" s="12">
        <f t="shared" si="4"/>
        <v>6</v>
      </c>
      <c r="C14" s="13">
        <f t="shared" si="0"/>
        <v>0</v>
      </c>
      <c r="D14" s="14" t="str">
        <f t="shared" si="1"/>
        <v>KONTRAK</v>
      </c>
      <c r="E14" s="14" t="str">
        <f t="shared" si="2"/>
        <v>II d</v>
      </c>
      <c r="F14" s="15">
        <f t="shared" si="3"/>
        <v>1307100</v>
      </c>
      <c r="G14" s="16">
        <f t="shared" si="5"/>
        <v>1045680</v>
      </c>
      <c r="H14" s="17"/>
      <c r="I14" s="17">
        <f t="shared" ref="I14" si="9">B14</f>
        <v>6</v>
      </c>
    </row>
    <row r="15" spans="2:9" x14ac:dyDescent="0.25">
      <c r="B15" s="12">
        <f t="shared" si="4"/>
        <v>7</v>
      </c>
      <c r="C15" s="13">
        <f t="shared" si="0"/>
        <v>0</v>
      </c>
      <c r="D15" s="14" t="str">
        <f t="shared" si="1"/>
        <v>TETAP</v>
      </c>
      <c r="E15" s="14" t="str">
        <f t="shared" si="2"/>
        <v>II c</v>
      </c>
      <c r="F15" s="15">
        <f t="shared" si="3"/>
        <v>1498600</v>
      </c>
      <c r="G15" s="16">
        <f t="shared" si="5"/>
        <v>749300</v>
      </c>
      <c r="H15" s="17">
        <f t="shared" ref="H15" si="10">B15</f>
        <v>7</v>
      </c>
      <c r="I15" s="17"/>
    </row>
    <row r="16" spans="2:9" x14ac:dyDescent="0.25">
      <c r="B16" s="12">
        <f t="shared" si="4"/>
        <v>8</v>
      </c>
      <c r="C16" s="13">
        <f t="shared" si="0"/>
        <v>0</v>
      </c>
      <c r="D16" s="14" t="str">
        <f t="shared" si="1"/>
        <v>KONTRAK</v>
      </c>
      <c r="E16" s="14" t="str">
        <f t="shared" si="2"/>
        <v>I d</v>
      </c>
      <c r="F16" s="15">
        <f t="shared" si="3"/>
        <v>1291500</v>
      </c>
      <c r="G16" s="16">
        <f t="shared" si="5"/>
        <v>1033200</v>
      </c>
      <c r="H16" s="17"/>
      <c r="I16" s="17">
        <f t="shared" ref="I16" si="11">B16</f>
        <v>8</v>
      </c>
    </row>
    <row r="17" spans="2:9" x14ac:dyDescent="0.25">
      <c r="B17" s="12">
        <f t="shared" si="4"/>
        <v>9</v>
      </c>
      <c r="C17" s="13">
        <f t="shared" si="0"/>
        <v>0</v>
      </c>
      <c r="D17" s="14" t="str">
        <f t="shared" si="1"/>
        <v>KONTRAK</v>
      </c>
      <c r="E17" s="14" t="str">
        <f t="shared" si="2"/>
        <v>I d</v>
      </c>
      <c r="F17" s="15">
        <f t="shared" si="3"/>
        <v>1260700</v>
      </c>
      <c r="G17" s="16">
        <f t="shared" si="5"/>
        <v>1008560</v>
      </c>
      <c r="H17" s="17">
        <f t="shared" ref="H17" si="12">B17</f>
        <v>9</v>
      </c>
      <c r="I17" s="17"/>
    </row>
    <row r="18" spans="2:9" x14ac:dyDescent="0.25">
      <c r="B18" s="12">
        <f t="shared" si="4"/>
        <v>10</v>
      </c>
      <c r="C18" s="13">
        <f t="shared" si="0"/>
        <v>0</v>
      </c>
      <c r="D18" s="14" t="str">
        <f t="shared" si="1"/>
        <v>KONTRAK</v>
      </c>
      <c r="E18" s="14" t="str">
        <f t="shared" si="2"/>
        <v>I d</v>
      </c>
      <c r="F18" s="15">
        <f t="shared" si="3"/>
        <v>1260700</v>
      </c>
      <c r="G18" s="16">
        <f t="shared" si="5"/>
        <v>1008560</v>
      </c>
      <c r="H18" s="17"/>
      <c r="I18" s="17">
        <f t="shared" ref="I18" si="13">B18</f>
        <v>10</v>
      </c>
    </row>
    <row r="19" spans="2:9" x14ac:dyDescent="0.25">
      <c r="B19" s="18">
        <f t="shared" si="4"/>
        <v>11</v>
      </c>
      <c r="C19" s="13">
        <f t="shared" si="0"/>
        <v>0</v>
      </c>
      <c r="D19" s="14" t="str">
        <f t="shared" si="1"/>
        <v>TETAP</v>
      </c>
      <c r="E19" s="14" t="str">
        <f t="shared" si="2"/>
        <v>I c</v>
      </c>
      <c r="F19" s="15">
        <f t="shared" si="3"/>
        <v>1180500</v>
      </c>
      <c r="G19" s="16">
        <f t="shared" si="5"/>
        <v>590250</v>
      </c>
      <c r="H19" s="19">
        <f t="shared" ref="H19" si="14">B19</f>
        <v>11</v>
      </c>
      <c r="I19" s="19"/>
    </row>
    <row r="20" spans="2:9" ht="15.75" thickBot="1" x14ac:dyDescent="0.3">
      <c r="B20" s="44"/>
      <c r="C20" s="45"/>
      <c r="D20" s="20"/>
      <c r="E20" s="20"/>
      <c r="F20" s="21"/>
      <c r="G20" s="21"/>
      <c r="H20" s="22"/>
      <c r="I20" s="22"/>
    </row>
    <row r="21" spans="2:9" ht="15.75" thickTop="1" x14ac:dyDescent="0.25"/>
  </sheetData>
  <mergeCells count="9">
    <mergeCell ref="E4:E6"/>
    <mergeCell ref="H7:I7"/>
    <mergeCell ref="B20:C20"/>
    <mergeCell ref="H4:I6"/>
    <mergeCell ref="D4:D6"/>
    <mergeCell ref="F4:F6"/>
    <mergeCell ref="G4:G5"/>
    <mergeCell ref="B4:B6"/>
    <mergeCell ref="C4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0284A-3E34-43E5-9435-8BFFE225E5C1}">
  <sheetPr codeName="Sheet3"/>
  <dimension ref="B2:I21"/>
  <sheetViews>
    <sheetView tabSelected="1" workbookViewId="0">
      <selection activeCell="H3" sqref="H3"/>
    </sheetView>
  </sheetViews>
  <sheetFormatPr defaultRowHeight="15" x14ac:dyDescent="0.25"/>
  <cols>
    <col min="1" max="1" width="9.140625" style="3"/>
    <col min="2" max="2" width="4.5703125" style="3" customWidth="1"/>
    <col min="3" max="3" width="25.5703125" style="3" customWidth="1"/>
    <col min="4" max="4" width="17.85546875" style="3" customWidth="1"/>
    <col min="5" max="6" width="18.42578125" style="3" customWidth="1"/>
    <col min="7" max="7" width="11.5703125" style="3" customWidth="1"/>
    <col min="8" max="16384" width="9.140625" style="3"/>
  </cols>
  <sheetData>
    <row r="2" spans="2:9" x14ac:dyDescent="0.25">
      <c r="G2" s="4" t="s">
        <v>24</v>
      </c>
      <c r="H2" s="3" t="s">
        <v>26</v>
      </c>
    </row>
    <row r="3" spans="2:9" ht="15.75" x14ac:dyDescent="0.25">
      <c r="B3" s="5"/>
      <c r="C3" s="6" t="s">
        <v>16</v>
      </c>
      <c r="D3" s="6"/>
      <c r="E3" s="6"/>
      <c r="F3" s="6"/>
    </row>
    <row r="4" spans="2:9" ht="15.75" x14ac:dyDescent="0.25">
      <c r="B4" s="6"/>
      <c r="C4" s="6"/>
      <c r="D4" s="6"/>
      <c r="E4" s="7"/>
      <c r="F4" s="6"/>
    </row>
    <row r="5" spans="2:9" x14ac:dyDescent="0.25">
      <c r="B5" s="52" t="s">
        <v>17</v>
      </c>
      <c r="C5" s="52" t="s">
        <v>18</v>
      </c>
      <c r="D5" s="39" t="s">
        <v>20</v>
      </c>
      <c r="E5" s="39" t="s">
        <v>23</v>
      </c>
      <c r="F5" s="52" t="s">
        <v>22</v>
      </c>
      <c r="G5" s="39" t="s">
        <v>21</v>
      </c>
      <c r="H5" s="46" t="s">
        <v>19</v>
      </c>
      <c r="I5" s="47"/>
    </row>
    <row r="6" spans="2:9" x14ac:dyDescent="0.25">
      <c r="B6" s="53"/>
      <c r="C6" s="53"/>
      <c r="D6" s="40"/>
      <c r="E6" s="40"/>
      <c r="F6" s="53"/>
      <c r="G6" s="40"/>
      <c r="H6" s="48"/>
      <c r="I6" s="49"/>
    </row>
    <row r="7" spans="2:9" ht="15.75" thickBot="1" x14ac:dyDescent="0.3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42">
        <v>7</v>
      </c>
      <c r="I7" s="43"/>
    </row>
    <row r="8" spans="2:9" ht="15.75" thickTop="1" x14ac:dyDescent="0.25">
      <c r="B8" s="10"/>
      <c r="C8" s="10"/>
      <c r="D8" s="10"/>
      <c r="E8" s="10"/>
      <c r="F8" s="10"/>
      <c r="G8" s="11"/>
      <c r="H8" s="10"/>
      <c r="I8" s="10"/>
    </row>
    <row r="9" spans="2:9" x14ac:dyDescent="0.25">
      <c r="B9" s="12">
        <v>1</v>
      </c>
      <c r="C9" s="13"/>
      <c r="D9" s="14"/>
      <c r="E9" s="14"/>
      <c r="F9" s="15"/>
      <c r="G9" s="16"/>
      <c r="H9" s="17">
        <f>B9</f>
        <v>1</v>
      </c>
      <c r="I9" s="17"/>
    </row>
    <row r="10" spans="2:9" x14ac:dyDescent="0.25">
      <c r="B10" s="12">
        <f t="shared" ref="B10:B19" si="0">B9+1</f>
        <v>2</v>
      </c>
      <c r="C10" s="13"/>
      <c r="D10" s="14"/>
      <c r="E10" s="14"/>
      <c r="F10" s="15"/>
      <c r="G10" s="16"/>
      <c r="H10" s="17"/>
      <c r="I10" s="17">
        <f>B10</f>
        <v>2</v>
      </c>
    </row>
    <row r="11" spans="2:9" x14ac:dyDescent="0.25">
      <c r="B11" s="12">
        <f t="shared" si="0"/>
        <v>3</v>
      </c>
      <c r="C11" s="13"/>
      <c r="D11" s="14"/>
      <c r="E11" s="14"/>
      <c r="F11" s="15"/>
      <c r="G11" s="16"/>
      <c r="H11" s="17">
        <f t="shared" ref="H11" si="1">B11</f>
        <v>3</v>
      </c>
      <c r="I11" s="17"/>
    </row>
    <row r="12" spans="2:9" x14ac:dyDescent="0.25">
      <c r="B12" s="12">
        <f t="shared" si="0"/>
        <v>4</v>
      </c>
      <c r="C12" s="13"/>
      <c r="D12" s="14"/>
      <c r="E12" s="14"/>
      <c r="F12" s="15"/>
      <c r="G12" s="16"/>
      <c r="H12" s="17"/>
      <c r="I12" s="17">
        <f t="shared" ref="I12" si="2">B12</f>
        <v>4</v>
      </c>
    </row>
    <row r="13" spans="2:9" x14ac:dyDescent="0.25">
      <c r="B13" s="12">
        <f t="shared" si="0"/>
        <v>5</v>
      </c>
      <c r="C13" s="13"/>
      <c r="D13" s="14"/>
      <c r="E13" s="14"/>
      <c r="F13" s="15"/>
      <c r="G13" s="16"/>
      <c r="H13" s="17">
        <f t="shared" ref="H13" si="3">B13</f>
        <v>5</v>
      </c>
      <c r="I13" s="17"/>
    </row>
    <row r="14" spans="2:9" x14ac:dyDescent="0.25">
      <c r="B14" s="12">
        <f t="shared" si="0"/>
        <v>6</v>
      </c>
      <c r="C14" s="13"/>
      <c r="D14" s="14"/>
      <c r="E14" s="14"/>
      <c r="F14" s="15"/>
      <c r="G14" s="16"/>
      <c r="H14" s="17"/>
      <c r="I14" s="17">
        <f t="shared" ref="I14" si="4">B14</f>
        <v>6</v>
      </c>
    </row>
    <row r="15" spans="2:9" x14ac:dyDescent="0.25">
      <c r="B15" s="12">
        <f t="shared" si="0"/>
        <v>7</v>
      </c>
      <c r="C15" s="13"/>
      <c r="D15" s="14"/>
      <c r="E15" s="14"/>
      <c r="F15" s="15"/>
      <c r="G15" s="16"/>
      <c r="H15" s="17">
        <f t="shared" ref="H15" si="5">B15</f>
        <v>7</v>
      </c>
      <c r="I15" s="17"/>
    </row>
    <row r="16" spans="2:9" x14ac:dyDescent="0.25">
      <c r="B16" s="12">
        <f t="shared" si="0"/>
        <v>8</v>
      </c>
      <c r="C16" s="13"/>
      <c r="D16" s="14"/>
      <c r="E16" s="14"/>
      <c r="F16" s="15"/>
      <c r="G16" s="16"/>
      <c r="H16" s="17"/>
      <c r="I16" s="17">
        <f t="shared" ref="I16" si="6">B16</f>
        <v>8</v>
      </c>
    </row>
    <row r="17" spans="2:9" x14ac:dyDescent="0.25">
      <c r="B17" s="12">
        <f t="shared" si="0"/>
        <v>9</v>
      </c>
      <c r="C17" s="13"/>
      <c r="D17" s="14"/>
      <c r="E17" s="14"/>
      <c r="F17" s="15"/>
      <c r="G17" s="16"/>
      <c r="H17" s="17">
        <f t="shared" ref="H17" si="7">B17</f>
        <v>9</v>
      </c>
      <c r="I17" s="17"/>
    </row>
    <row r="18" spans="2:9" x14ac:dyDescent="0.25">
      <c r="B18" s="12">
        <f t="shared" si="0"/>
        <v>10</v>
      </c>
      <c r="C18" s="13"/>
      <c r="D18" s="14"/>
      <c r="E18" s="14"/>
      <c r="F18" s="15"/>
      <c r="G18" s="16"/>
      <c r="H18" s="17"/>
      <c r="I18" s="17">
        <f t="shared" ref="I18" si="8">B18</f>
        <v>10</v>
      </c>
    </row>
    <row r="19" spans="2:9" x14ac:dyDescent="0.25">
      <c r="B19" s="18">
        <f t="shared" si="0"/>
        <v>11</v>
      </c>
      <c r="C19" s="13"/>
      <c r="D19" s="14"/>
      <c r="E19" s="14"/>
      <c r="F19" s="15"/>
      <c r="G19" s="16"/>
      <c r="H19" s="19">
        <f t="shared" ref="H19" si="9">B19</f>
        <v>11</v>
      </c>
      <c r="I19" s="19"/>
    </row>
    <row r="20" spans="2:9" ht="15.75" thickBot="1" x14ac:dyDescent="0.3">
      <c r="B20" s="44"/>
      <c r="C20" s="45"/>
      <c r="D20" s="20"/>
      <c r="E20" s="20"/>
      <c r="F20" s="21"/>
      <c r="G20" s="21"/>
      <c r="H20" s="22"/>
      <c r="I20" s="22"/>
    </row>
    <row r="21" spans="2:9" ht="15.75" thickTop="1" x14ac:dyDescent="0.25"/>
  </sheetData>
  <mergeCells count="9">
    <mergeCell ref="B20:C20"/>
    <mergeCell ref="F5:F6"/>
    <mergeCell ref="G5:G6"/>
    <mergeCell ref="H5:I6"/>
    <mergeCell ref="H7:I7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 PEGAWAI</vt:lpstr>
      <vt:lpstr>DATA PENERIMA THR</vt:lpstr>
      <vt:lpstr>PEGAWAI TETAP ATAU KONTRAK</vt:lpstr>
      <vt:lpstr>PEGAWAI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paulzkerto</dc:creator>
  <cp:lastModifiedBy>paulzkerto</cp:lastModifiedBy>
  <dcterms:created xsi:type="dcterms:W3CDTF">2022-10-26T13:32:08Z</dcterms:created>
  <dcterms:modified xsi:type="dcterms:W3CDTF">2022-10-27T16:18:15Z</dcterms:modified>
</cp:coreProperties>
</file>